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SPORTO2020\"/>
    </mc:Choice>
  </mc:AlternateContent>
  <xr:revisionPtr revIDLastSave="0" documentId="13_ncr:1_{DA2B0BF3-4DA8-4A6A-B2CB-EF2E57FCF7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 punteggio CP" sheetId="1" r:id="rId1"/>
  </sheets>
  <definedNames>
    <definedName name="_xlnm.Print_Area" localSheetId="0">'Calcolo punteggio CP'!$A$1:$J$149</definedName>
    <definedName name="valori" localSheetId="0">#REF!</definedName>
    <definedName name="valori">#REF!</definedName>
  </definedNames>
  <calcPr calcId="191029"/>
</workbook>
</file>

<file path=xl/calcChain.xml><?xml version="1.0" encoding="utf-8"?>
<calcChain xmlns="http://schemas.openxmlformats.org/spreadsheetml/2006/main">
  <c r="G50" i="1" l="1"/>
  <c r="H20" i="1"/>
  <c r="H18" i="1"/>
  <c r="F62" i="1"/>
  <c r="F63" i="1"/>
  <c r="I18" i="1"/>
  <c r="J18" i="1"/>
  <c r="H19" i="1"/>
  <c r="I19" i="1"/>
  <c r="J19" i="1"/>
  <c r="I20" i="1"/>
  <c r="J20" i="1"/>
  <c r="H21" i="1"/>
  <c r="I21" i="1"/>
  <c r="J21" i="1"/>
  <c r="J22" i="1"/>
  <c r="G47" i="1"/>
  <c r="H47" i="1"/>
  <c r="I47" i="1"/>
  <c r="J47" i="1"/>
  <c r="G48" i="1"/>
  <c r="H48" i="1"/>
  <c r="I48" i="1"/>
  <c r="J48" i="1"/>
  <c r="G49" i="1"/>
  <c r="H49" i="1"/>
  <c r="I49" i="1"/>
  <c r="J49" i="1"/>
  <c r="H50" i="1"/>
  <c r="I50" i="1"/>
  <c r="J50" i="1"/>
  <c r="F64" i="1"/>
  <c r="F65" i="1"/>
  <c r="F78" i="1"/>
  <c r="F79" i="1"/>
  <c r="F80" i="1"/>
  <c r="F81" i="1"/>
  <c r="F91" i="1"/>
  <c r="G91" i="1"/>
  <c r="H91" i="1"/>
  <c r="I91" i="1"/>
  <c r="F105" i="1"/>
  <c r="E108" i="1" s="1"/>
  <c r="E142" i="1" s="1"/>
  <c r="J152" i="1" s="1"/>
  <c r="F113" i="1"/>
  <c r="E143" i="1" s="1"/>
  <c r="F118" i="1"/>
  <c r="E144" i="1" s="1"/>
  <c r="I123" i="1"/>
  <c r="I125" i="1"/>
  <c r="A152" i="1"/>
  <c r="B152" i="1"/>
  <c r="C152" i="1"/>
  <c r="E83" i="1" l="1"/>
  <c r="E140" i="1" s="1"/>
  <c r="H152" i="1" s="1"/>
  <c r="E130" i="1"/>
  <c r="E145" i="1" s="1"/>
  <c r="K152" i="1" s="1"/>
  <c r="E98" i="1"/>
  <c r="E141" i="1" s="1"/>
  <c r="I152" i="1" s="1"/>
  <c r="E24" i="1"/>
  <c r="E137" i="1" s="1"/>
  <c r="E152" i="1" s="1"/>
  <c r="E68" i="1"/>
  <c r="E139" i="1" s="1"/>
  <c r="G152" i="1" s="1"/>
  <c r="E52" i="1"/>
  <c r="E138" i="1" s="1"/>
  <c r="E148" i="1" l="1"/>
  <c r="D152" i="1" s="1"/>
  <c r="F152" i="1"/>
</calcChain>
</file>

<file path=xl/sharedStrings.xml><?xml version="1.0" encoding="utf-8"?>
<sst xmlns="http://schemas.openxmlformats.org/spreadsheetml/2006/main" count="180" uniqueCount="103">
  <si>
    <t>N° tesserati</t>
  </si>
  <si>
    <t>Coll scuola</t>
  </si>
  <si>
    <t xml:space="preserve">Part sele </t>
  </si>
  <si>
    <t>Serie max</t>
  </si>
  <si>
    <t>Partec reg</t>
  </si>
  <si>
    <t>Classifiche</t>
  </si>
  <si>
    <t>N° squadre</t>
  </si>
  <si>
    <t>Totale</t>
  </si>
  <si>
    <t>Società</t>
  </si>
  <si>
    <t>Cod Pr</t>
  </si>
  <si>
    <t>Provincia</t>
  </si>
  <si>
    <t>TOTALE GENERALE</t>
  </si>
  <si>
    <t>Totale punteggio Tesseramento</t>
  </si>
  <si>
    <t>Totale punteggio Collaborazione scuola</t>
  </si>
  <si>
    <t>Totale punteggio Atleti Selezionati</t>
  </si>
  <si>
    <t>Totale punteggio Campionati  Partecipati</t>
  </si>
  <si>
    <t>Totale punteggio Numero squadre ammesse</t>
  </si>
  <si>
    <t>Totale punteggio classifiche</t>
  </si>
  <si>
    <t>Totale punteggio numero squadre</t>
  </si>
  <si>
    <t>RIEPILOGO GENERALE</t>
  </si>
  <si>
    <t>Totale tesserati per la società ( compreso le precedenti)</t>
  </si>
  <si>
    <t>50 punti se oltre 100</t>
  </si>
  <si>
    <t>1 punto per ogni atleta</t>
  </si>
  <si>
    <t>Punteggio acquisito</t>
  </si>
  <si>
    <t xml:space="preserve">Punteggio  Base </t>
  </si>
  <si>
    <t>Tesserati</t>
  </si>
  <si>
    <t>NON SCRIVERE NELLE CASELLE GIALLE E AZZURRE</t>
  </si>
  <si>
    <t>Numero atleti tesserati</t>
  </si>
  <si>
    <t>NO</t>
  </si>
  <si>
    <t>Scuola di Pallavolo</t>
  </si>
  <si>
    <t>Scuola di pallavolo</t>
  </si>
  <si>
    <t>Marchio di qualità</t>
  </si>
  <si>
    <t>Coll. Scuola</t>
  </si>
  <si>
    <t>Va allegata documentazione probante della scuola o del CP</t>
  </si>
  <si>
    <t>Collaborazione con istituti scolastici</t>
  </si>
  <si>
    <t>facenti  parte delle</t>
  </si>
  <si>
    <t xml:space="preserve">Numero atlete </t>
  </si>
  <si>
    <t>Punteggio  Base REG.le</t>
  </si>
  <si>
    <t>Punteggio  Base Prov</t>
  </si>
  <si>
    <t>Selezione Regionale</t>
  </si>
  <si>
    <t>Selezione provinciale</t>
  </si>
  <si>
    <t>Partecipazione all'attività di selezione Provinciale e/o Regionale</t>
  </si>
  <si>
    <t>B2F</t>
  </si>
  <si>
    <t>B1F</t>
  </si>
  <si>
    <t>A2F</t>
  </si>
  <si>
    <t>A1F</t>
  </si>
  <si>
    <t>Campionato</t>
  </si>
  <si>
    <t>Massima serie di partecipazione nel settore femminile</t>
  </si>
  <si>
    <t>Altri dati</t>
  </si>
  <si>
    <t>U18F</t>
  </si>
  <si>
    <t>U16F</t>
  </si>
  <si>
    <t>U14F</t>
  </si>
  <si>
    <t>U13</t>
  </si>
  <si>
    <t xml:space="preserve">Campionato </t>
  </si>
  <si>
    <t>Stagione</t>
  </si>
  <si>
    <t>squadre ammesse</t>
  </si>
  <si>
    <t>(indicare il Numero totale di squadre ammesse alla fase regionale nella corrente stagione)</t>
  </si>
  <si>
    <t>Dati relativi alla partecipazione ai Campionati Giovanili : squadre ammesse alle fasi regionali</t>
  </si>
  <si>
    <t>U13F</t>
  </si>
  <si>
    <t>Punteggio Acquisito Reg</t>
  </si>
  <si>
    <t>Punteggio Acquisito Prov</t>
  </si>
  <si>
    <t>Classifica</t>
  </si>
  <si>
    <t>di</t>
  </si>
  <si>
    <t>Punteggio  Base REG</t>
  </si>
  <si>
    <t>Punteggio  Base PROV</t>
  </si>
  <si>
    <t>Posizione</t>
  </si>
  <si>
    <t>Miglior class Regionale</t>
  </si>
  <si>
    <t>Miglior class provinciale</t>
  </si>
  <si>
    <t>(indicare laposizione di classifica finale nei campionati provinciali e regionali)</t>
  </si>
  <si>
    <t xml:space="preserve">Dati relativi alla partecipazione ai Campionati Giovanili : posizione di classifica </t>
  </si>
  <si>
    <t>U12-Minivolley</t>
  </si>
  <si>
    <t>Punteggio Acquisito</t>
  </si>
  <si>
    <t>Punteggio  Base</t>
  </si>
  <si>
    <t>Numero squadre</t>
  </si>
  <si>
    <t>(indicare il Numero di squadre partecipanti per ogni campionato , per ogni stagione)</t>
  </si>
  <si>
    <t>Dati relativi alla partecipazione ai Campionati Giovanili : numero squadre</t>
  </si>
  <si>
    <t xml:space="preserve">SI </t>
  </si>
  <si>
    <t>04</t>
  </si>
  <si>
    <t xml:space="preserve">Cod affiliazione </t>
  </si>
  <si>
    <t>presentata dalla società</t>
  </si>
  <si>
    <t>B2</t>
  </si>
  <si>
    <t>B1</t>
  </si>
  <si>
    <t>A2</t>
  </si>
  <si>
    <t>Si</t>
  </si>
  <si>
    <t>A1</t>
  </si>
  <si>
    <t>Attenzione                                           inserire i dati nelle sole caselle verdi         le gialle danno i parametri                      le azzurre eseguono i calcoli</t>
  </si>
  <si>
    <t>Elenchi</t>
  </si>
  <si>
    <t>Serie</t>
  </si>
  <si>
    <t xml:space="preserve">Richiesta ammissione Squadra "Progetto Giovane DF </t>
  </si>
  <si>
    <t>Totale punteggio Marchio di qualità</t>
  </si>
  <si>
    <t>Totale punteggio Scuola di pallavolo</t>
  </si>
  <si>
    <t xml:space="preserve">Comitato Territoriale di </t>
  </si>
  <si>
    <t>IL PRESIDENTE CT</t>
  </si>
  <si>
    <t>9 (u13.14.16)</t>
  </si>
  <si>
    <t>e/o regionali (13 atleti)</t>
  </si>
  <si>
    <t>selezioni provinciali (15 atleti)</t>
  </si>
  <si>
    <t>Numero atlete tesserate nelle fasce U13-U14 -U16-U18                      per la corrente stagione 17/18 dal 2000 al 2007</t>
  </si>
  <si>
    <t>21/22</t>
  </si>
  <si>
    <t>20/21</t>
  </si>
  <si>
    <t>Marchio di qualità21/22</t>
  </si>
  <si>
    <t>2023/2024</t>
  </si>
  <si>
    <t>22/23</t>
  </si>
  <si>
    <t xml:space="preserve">Ha già partecipato al PG nella stagione 2022/2023?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</si>
</sst>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1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/>
    <xf numFmtId="0" fontId="4" fillId="0" borderId="0" xfId="0" applyFont="1"/>
    <xf numFmtId="1" fontId="4" fillId="2" borderId="1" xfId="0" applyNumberFormat="1" applyFont="1" applyFill="1" applyBorder="1"/>
    <xf numFmtId="0" fontId="4" fillId="2" borderId="1" xfId="0" applyFont="1" applyFill="1" applyBorder="1"/>
    <xf numFmtId="0" fontId="9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3" borderId="12" xfId="0" applyFill="1" applyBorder="1" applyProtection="1">
      <protection locked="0"/>
    </xf>
    <xf numFmtId="1" fontId="2" fillId="4" borderId="1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16" fontId="2" fillId="0" borderId="7" xfId="0" quotePrefix="1" applyNumberFormat="1" applyFont="1" applyBorder="1" applyAlignment="1">
      <alignment horizontal="center"/>
    </xf>
    <xf numFmtId="0" fontId="10" fillId="0" borderId="0" xfId="0" applyFont="1"/>
    <xf numFmtId="0" fontId="0" fillId="0" borderId="32" xfId="0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4" borderId="18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3" borderId="35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3" borderId="39" xfId="0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2" fillId="4" borderId="16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3" borderId="4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33" xfId="0" applyBorder="1"/>
    <xf numFmtId="0" fontId="2" fillId="5" borderId="4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3" borderId="42" xfId="0" applyFill="1" applyBorder="1" applyProtection="1">
      <protection locked="0"/>
    </xf>
    <xf numFmtId="0" fontId="2" fillId="4" borderId="43" xfId="0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43" xfId="0" applyFill="1" applyBorder="1" applyProtection="1">
      <protection locked="0"/>
    </xf>
    <xf numFmtId="0" fontId="2" fillId="4" borderId="44" xfId="0" applyFont="1" applyFill="1" applyBorder="1" applyAlignment="1">
      <alignment horizontal="center"/>
    </xf>
    <xf numFmtId="0" fontId="0" fillId="3" borderId="38" xfId="0" applyFill="1" applyBorder="1" applyProtection="1">
      <protection locked="0"/>
    </xf>
    <xf numFmtId="0" fontId="0" fillId="3" borderId="44" xfId="0" applyFill="1" applyBorder="1" applyProtection="1">
      <protection locked="0"/>
    </xf>
    <xf numFmtId="0" fontId="2" fillId="4" borderId="27" xfId="0" applyFont="1" applyFill="1" applyBorder="1" applyAlignment="1">
      <alignment horizontal="center"/>
    </xf>
    <xf numFmtId="0" fontId="0" fillId="3" borderId="27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2" fillId="0" borderId="32" xfId="0" applyFont="1" applyBorder="1"/>
    <xf numFmtId="0" fontId="0" fillId="0" borderId="45" xfId="0" applyBorder="1"/>
    <xf numFmtId="0" fontId="0" fillId="0" borderId="9" xfId="0" applyBorder="1"/>
    <xf numFmtId="0" fontId="9" fillId="0" borderId="1" xfId="0" applyFont="1" applyBorder="1" applyAlignment="1">
      <alignment horizontal="center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quotePrefix="1" applyFont="1" applyBorder="1" applyAlignment="1" applyProtection="1">
      <alignment horizontal="right"/>
      <protection locked="0"/>
    </xf>
    <xf numFmtId="0" fontId="4" fillId="0" borderId="10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9" xfId="0" applyFont="1" applyBorder="1"/>
    <xf numFmtId="13" fontId="2" fillId="6" borderId="1" xfId="0" quotePrefix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3" fontId="2" fillId="7" borderId="1" xfId="0" quotePrefix="1" applyNumberFormat="1" applyFont="1" applyFill="1" applyBorder="1" applyAlignment="1">
      <alignment horizontal="center"/>
    </xf>
    <xf numFmtId="0" fontId="0" fillId="7" borderId="33" xfId="0" applyFill="1" applyBorder="1"/>
    <xf numFmtId="0" fontId="0" fillId="7" borderId="32" xfId="0" applyFill="1" applyBorder="1"/>
    <xf numFmtId="0" fontId="0" fillId="7" borderId="17" xfId="0" applyFill="1" applyBorder="1"/>
    <xf numFmtId="0" fontId="0" fillId="7" borderId="41" xfId="0" applyFill="1" applyBorder="1"/>
    <xf numFmtId="0" fontId="0" fillId="7" borderId="12" xfId="0" applyFill="1" applyBorder="1"/>
    <xf numFmtId="0" fontId="0" fillId="7" borderId="1" xfId="0" applyFill="1" applyBorder="1"/>
    <xf numFmtId="0" fontId="0" fillId="7" borderId="45" xfId="0" applyFill="1" applyBorder="1"/>
    <xf numFmtId="0" fontId="0" fillId="7" borderId="27" xfId="0" applyFill="1" applyBorder="1"/>
    <xf numFmtId="0" fontId="0" fillId="7" borderId="16" xfId="0" applyFill="1" applyBorder="1"/>
    <xf numFmtId="0" fontId="0" fillId="7" borderId="40" xfId="0" applyFill="1" applyBorder="1"/>
    <xf numFmtId="0" fontId="0" fillId="7" borderId="44" xfId="0" applyFill="1" applyBorder="1"/>
    <xf numFmtId="0" fontId="0" fillId="7" borderId="38" xfId="0" applyFill="1" applyBorder="1"/>
    <xf numFmtId="0" fontId="0" fillId="7" borderId="15" xfId="0" applyFill="1" applyBorder="1"/>
    <xf numFmtId="0" fontId="0" fillId="7" borderId="43" xfId="0" applyFill="1" applyBorder="1"/>
    <xf numFmtId="0" fontId="0" fillId="7" borderId="14" xfId="0" applyFill="1" applyBorder="1"/>
    <xf numFmtId="0" fontId="0" fillId="7" borderId="20" xfId="0" applyFill="1" applyBorder="1"/>
    <xf numFmtId="0" fontId="0" fillId="7" borderId="19" xfId="0" applyFill="1" applyBorder="1"/>
    <xf numFmtId="0" fontId="0" fillId="7" borderId="42" xfId="0" applyFill="1" applyBorder="1"/>
    <xf numFmtId="0" fontId="0" fillId="0" borderId="49" xfId="0" applyBorder="1"/>
    <xf numFmtId="0" fontId="12" fillId="5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quotePrefix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3" fontId="2" fillId="2" borderId="48" xfId="0" quotePrefix="1" applyNumberFormat="1" applyFont="1" applyFill="1" applyBorder="1" applyAlignment="1">
      <alignment horizontal="center"/>
    </xf>
    <xf numFmtId="13" fontId="2" fillId="2" borderId="47" xfId="0" quotePrefix="1" applyNumberFormat="1" applyFont="1" applyFill="1" applyBorder="1" applyAlignment="1">
      <alignment horizontal="center"/>
    </xf>
    <xf numFmtId="16" fontId="2" fillId="0" borderId="31" xfId="0" quotePrefix="1" applyNumberFormat="1" applyFont="1" applyBorder="1" applyAlignment="1">
      <alignment horizontal="center"/>
    </xf>
    <xf numFmtId="16" fontId="2" fillId="0" borderId="30" xfId="0" quotePrefix="1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1" fontId="2" fillId="3" borderId="40" xfId="0" quotePrefix="1" applyNumberFormat="1" applyFont="1" applyFill="1" applyBorder="1" applyAlignment="1" applyProtection="1">
      <alignment horizontal="center"/>
      <protection locked="0"/>
    </xf>
    <xf numFmtId="1" fontId="2" fillId="3" borderId="38" xfId="0" quotePrefix="1" applyNumberFormat="1" applyFont="1" applyFill="1" applyBorder="1" applyAlignment="1" applyProtection="1">
      <alignment horizontal="center"/>
      <protection locked="0"/>
    </xf>
    <xf numFmtId="1" fontId="2" fillId="4" borderId="40" xfId="0" applyNumberFormat="1" applyFont="1" applyFill="1" applyBorder="1" applyAlignment="1">
      <alignment horizontal="center"/>
    </xf>
    <xf numFmtId="1" fontId="2" fillId="4" borderId="46" xfId="0" applyNumberFormat="1" applyFont="1" applyFill="1" applyBorder="1" applyAlignment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3" borderId="15" xfId="0" quotePrefix="1" applyNumberFormat="1" applyFont="1" applyFill="1" applyBorder="1" applyAlignment="1" applyProtection="1">
      <alignment horizontal="center"/>
      <protection locked="0"/>
    </xf>
    <xf numFmtId="1" fontId="2" fillId="3" borderId="14" xfId="0" quotePrefix="1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3" borderId="20" xfId="0" quotePrefix="1" applyNumberFormat="1" applyFont="1" applyFill="1" applyBorder="1" applyAlignment="1" applyProtection="1">
      <alignment horizontal="center"/>
      <protection locked="0"/>
    </xf>
    <xf numFmtId="1" fontId="2" fillId="3" borderId="18" xfId="0" quotePrefix="1" applyNumberFormat="1" applyFont="1" applyFill="1" applyBorder="1" applyAlignment="1" applyProtection="1">
      <alignment horizontal="center"/>
      <protection locked="0"/>
    </xf>
    <xf numFmtId="1" fontId="2" fillId="4" borderId="20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1" fontId="2" fillId="2" borderId="12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3" borderId="17" xfId="0" quotePrefix="1" applyNumberFormat="1" applyFont="1" applyFill="1" applyBorder="1" applyAlignment="1" applyProtection="1">
      <alignment horizontal="center"/>
      <protection locked="0"/>
    </xf>
    <xf numFmtId="1" fontId="2" fillId="3" borderId="27" xfId="0" quotePrefix="1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2" fillId="3" borderId="26" xfId="0" quotePrefix="1" applyNumberFormat="1" applyFont="1" applyFill="1" applyBorder="1" applyAlignment="1" applyProtection="1">
      <alignment horizontal="center"/>
      <protection locked="0"/>
    </xf>
    <xf numFmtId="1" fontId="2" fillId="3" borderId="25" xfId="0" quotePrefix="1" applyNumberFormat="1" applyFont="1" applyFill="1" applyBorder="1" applyAlignment="1" applyProtection="1">
      <alignment horizontal="center"/>
      <protection locked="0"/>
    </xf>
    <xf numFmtId="1" fontId="2" fillId="3" borderId="24" xfId="0" quotePrefix="1" applyNumberFormat="1" applyFont="1" applyFill="1" applyBorder="1" applyAlignment="1" applyProtection="1">
      <alignment horizontal="center"/>
      <protection locked="0"/>
    </xf>
    <xf numFmtId="1" fontId="2" fillId="3" borderId="23" xfId="0" quotePrefix="1" applyNumberFormat="1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16" fontId="2" fillId="0" borderId="7" xfId="0" quotePrefix="1" applyNumberFormat="1" applyFont="1" applyBorder="1" applyAlignment="1">
      <alignment horizontal="center"/>
    </xf>
    <xf numFmtId="16" fontId="2" fillId="0" borderId="6" xfId="0" quotePrefix="1" applyNumberFormat="1" applyFont="1" applyBorder="1" applyAlignment="1">
      <alignment horizontal="center"/>
    </xf>
    <xf numFmtId="16" fontId="2" fillId="0" borderId="15" xfId="0" quotePrefix="1" applyNumberFormat="1" applyFont="1" applyBorder="1" applyAlignment="1">
      <alignment horizontal="center"/>
    </xf>
    <xf numFmtId="16" fontId="2" fillId="0" borderId="14" xfId="0" quotePrefix="1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1" fontId="2" fillId="3" borderId="12" xfId="0" quotePrefix="1" applyNumberFormat="1" applyFont="1" applyFill="1" applyBorder="1" applyAlignment="1" applyProtection="1">
      <alignment horizontal="center"/>
      <protection locked="0"/>
    </xf>
    <xf numFmtId="1" fontId="2" fillId="3" borderId="13" xfId="0" quotePrefix="1" applyNumberFormat="1" applyFont="1" applyFill="1" applyBorder="1" applyAlignment="1" applyProtection="1">
      <alignment horizontal="center"/>
      <protection locked="0"/>
    </xf>
    <xf numFmtId="1" fontId="2" fillId="3" borderId="16" xfId="0" quotePrefix="1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7" xfId="0" quotePrefix="1" applyNumberFormat="1" applyFont="1" applyFill="1" applyBorder="1" applyAlignment="1">
      <alignment horizontal="center"/>
    </xf>
    <xf numFmtId="1" fontId="2" fillId="2" borderId="5" xfId="0" quotePrefix="1" applyNumberFormat="1" applyFont="1" applyFill="1" applyBorder="1" applyAlignment="1">
      <alignment horizontal="center"/>
    </xf>
    <xf numFmtId="1" fontId="2" fillId="2" borderId="4" xfId="0" quotePrefix="1" applyNumberFormat="1" applyFont="1" applyFill="1" applyBorder="1" applyAlignment="1">
      <alignment horizontal="center"/>
    </xf>
    <xf numFmtId="1" fontId="2" fillId="2" borderId="2" xfId="0" quotePrefix="1" applyNumberFormat="1" applyFont="1" applyFill="1" applyBorder="1" applyAlignment="1">
      <alignment horizontal="center"/>
    </xf>
    <xf numFmtId="1" fontId="2" fillId="3" borderId="7" xfId="0" quotePrefix="1" applyNumberFormat="1" applyFont="1" applyFill="1" applyBorder="1" applyAlignment="1" applyProtection="1">
      <alignment horizontal="center"/>
      <protection locked="0"/>
    </xf>
    <xf numFmtId="1" fontId="2" fillId="3" borderId="5" xfId="0" quotePrefix="1" applyNumberFormat="1" applyFont="1" applyFill="1" applyBorder="1" applyAlignment="1" applyProtection="1">
      <alignment horizontal="center"/>
      <protection locked="0"/>
    </xf>
    <xf numFmtId="1" fontId="2" fillId="3" borderId="4" xfId="0" quotePrefix="1" applyNumberFormat="1" applyFont="1" applyFill="1" applyBorder="1" applyAlignment="1" applyProtection="1">
      <alignment horizontal="center"/>
      <protection locked="0"/>
    </xf>
    <xf numFmtId="1" fontId="2" fillId="3" borderId="2" xfId="0" quotePrefix="1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>
      <alignment horizontal="center"/>
    </xf>
    <xf numFmtId="1" fontId="2" fillId="4" borderId="5" xfId="0" quotePrefix="1" applyNumberFormat="1" applyFont="1" applyFill="1" applyBorder="1" applyAlignment="1">
      <alignment horizontal="center"/>
    </xf>
    <xf numFmtId="1" fontId="2" fillId="4" borderId="4" xfId="0" quotePrefix="1" applyNumberFormat="1" applyFont="1" applyFill="1" applyBorder="1" applyAlignment="1">
      <alignment horizontal="center"/>
    </xf>
    <xf numFmtId="1" fontId="2" fillId="4" borderId="2" xfId="0" quotePrefix="1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2"/>
  <sheetViews>
    <sheetView tabSelected="1" topLeftCell="A97" zoomScaleNormal="100" workbookViewId="0">
      <selection activeCell="G100" sqref="G100"/>
    </sheetView>
  </sheetViews>
  <sheetFormatPr defaultRowHeight="12.75" x14ac:dyDescent="0.2"/>
  <cols>
    <col min="1" max="1" width="20.28515625" customWidth="1"/>
    <col min="2" max="4" width="11.42578125" customWidth="1"/>
    <col min="5" max="5" width="11" customWidth="1"/>
    <col min="6" max="6" width="11.42578125" customWidth="1"/>
    <col min="7" max="7" width="12.28515625" customWidth="1"/>
    <col min="8" max="8" width="14" bestFit="1" customWidth="1"/>
    <col min="9" max="12" width="11.42578125" customWidth="1"/>
    <col min="14" max="14" width="10.140625" bestFit="1" customWidth="1"/>
    <col min="15" max="15" width="13" bestFit="1" customWidth="1"/>
  </cols>
  <sheetData>
    <row r="1" spans="1:15" s="5" customFormat="1" ht="18.75" thickBot="1" x14ac:dyDescent="0.3">
      <c r="A1" s="5" t="s">
        <v>88</v>
      </c>
      <c r="M1" s="5" t="s">
        <v>87</v>
      </c>
      <c r="N1" s="5" t="s">
        <v>86</v>
      </c>
      <c r="O1" s="5" t="s">
        <v>61</v>
      </c>
    </row>
    <row r="2" spans="1:15" s="5" customFormat="1" ht="18.75" thickBot="1" x14ac:dyDescent="0.3">
      <c r="A2" s="5" t="s">
        <v>54</v>
      </c>
      <c r="C2" s="122" t="s">
        <v>100</v>
      </c>
      <c r="D2" s="123"/>
      <c r="E2" s="123"/>
      <c r="G2" s="95" t="s">
        <v>85</v>
      </c>
      <c r="H2" s="96"/>
      <c r="I2" s="96"/>
      <c r="J2" s="97"/>
      <c r="M2" s="5" t="s">
        <v>84</v>
      </c>
      <c r="N2" s="5" t="s">
        <v>83</v>
      </c>
      <c r="O2" s="5">
        <v>1</v>
      </c>
    </row>
    <row r="3" spans="1:15" s="5" customFormat="1" ht="18.75" thickBot="1" x14ac:dyDescent="0.3">
      <c r="C3" s="72"/>
      <c r="D3" s="72"/>
      <c r="E3" s="72"/>
      <c r="G3" s="98"/>
      <c r="H3" s="99"/>
      <c r="I3" s="99"/>
      <c r="J3" s="100"/>
      <c r="M3" s="5" t="s">
        <v>82</v>
      </c>
      <c r="N3" s="5" t="s">
        <v>28</v>
      </c>
      <c r="O3" s="5">
        <v>2</v>
      </c>
    </row>
    <row r="4" spans="1:15" s="5" customFormat="1" ht="18.75" thickBot="1" x14ac:dyDescent="0.3">
      <c r="A4" s="5" t="s">
        <v>91</v>
      </c>
      <c r="C4" s="71"/>
      <c r="D4" s="70"/>
      <c r="E4" s="69"/>
      <c r="G4" s="98"/>
      <c r="H4" s="99"/>
      <c r="I4" s="99"/>
      <c r="J4" s="100"/>
      <c r="M4" s="5" t="s">
        <v>81</v>
      </c>
      <c r="O4" s="5">
        <v>3</v>
      </c>
    </row>
    <row r="5" spans="1:15" s="5" customFormat="1" ht="18.75" thickBot="1" x14ac:dyDescent="0.3">
      <c r="G5" s="98"/>
      <c r="H5" s="99"/>
      <c r="I5" s="99"/>
      <c r="J5" s="100"/>
      <c r="M5" s="5" t="s">
        <v>80</v>
      </c>
      <c r="O5" s="5">
        <v>4</v>
      </c>
    </row>
    <row r="6" spans="1:15" s="5" customFormat="1" ht="18.75" thickBot="1" x14ac:dyDescent="0.3">
      <c r="A6" s="5" t="s">
        <v>79</v>
      </c>
      <c r="C6" s="68"/>
      <c r="D6" s="66"/>
      <c r="E6" s="65"/>
      <c r="G6" s="98"/>
      <c r="H6" s="99"/>
      <c r="I6" s="99"/>
      <c r="J6" s="100"/>
      <c r="O6" s="5">
        <v>5</v>
      </c>
    </row>
    <row r="7" spans="1:15" s="5" customFormat="1" ht="18.75" thickBot="1" x14ac:dyDescent="0.3">
      <c r="G7" s="98"/>
      <c r="H7" s="99"/>
      <c r="I7" s="99"/>
      <c r="J7" s="100"/>
      <c r="O7" s="5">
        <v>6</v>
      </c>
    </row>
    <row r="8" spans="1:15" s="5" customFormat="1" ht="18.75" thickBot="1" x14ac:dyDescent="0.3">
      <c r="A8" s="5" t="s">
        <v>78</v>
      </c>
      <c r="C8" s="67" t="s">
        <v>77</v>
      </c>
      <c r="D8" s="66"/>
      <c r="E8" s="65"/>
      <c r="G8" s="101"/>
      <c r="H8" s="102"/>
      <c r="I8" s="102"/>
      <c r="J8" s="103"/>
      <c r="O8" s="5">
        <v>7</v>
      </c>
    </row>
    <row r="9" spans="1:15" ht="18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O9" s="5">
        <v>8</v>
      </c>
    </row>
    <row r="10" spans="1:15" ht="18.75" thickBot="1" x14ac:dyDescent="0.3">
      <c r="A10" s="124" t="s">
        <v>102</v>
      </c>
      <c r="B10" s="124"/>
      <c r="C10" s="124"/>
      <c r="D10" s="124"/>
      <c r="E10" s="124"/>
      <c r="F10" s="5"/>
      <c r="G10" s="64" t="s">
        <v>76</v>
      </c>
      <c r="H10" s="5"/>
      <c r="I10" s="64" t="s">
        <v>28</v>
      </c>
      <c r="J10" s="5"/>
      <c r="O10" s="5">
        <v>9</v>
      </c>
    </row>
    <row r="11" spans="1:15" ht="13.5" thickBot="1" x14ac:dyDescent="0.25"/>
    <row r="12" spans="1:15" x14ac:dyDescent="0.2">
      <c r="A12" s="104" t="s">
        <v>75</v>
      </c>
      <c r="B12" s="105"/>
      <c r="C12" s="105"/>
      <c r="D12" s="105"/>
      <c r="E12" s="105"/>
      <c r="F12" s="105"/>
      <c r="G12" s="105"/>
      <c r="H12" s="105"/>
      <c r="I12" s="105"/>
      <c r="J12" s="106"/>
    </row>
    <row r="13" spans="1:15" ht="13.5" thickBot="1" x14ac:dyDescent="0.25">
      <c r="A13" s="107" t="s">
        <v>74</v>
      </c>
      <c r="B13" s="108"/>
      <c r="C13" s="108"/>
      <c r="D13" s="108"/>
      <c r="E13" s="108"/>
      <c r="F13" s="108"/>
      <c r="G13" s="108"/>
      <c r="H13" s="108"/>
      <c r="I13" s="108"/>
      <c r="J13" s="109"/>
    </row>
    <row r="14" spans="1:15" ht="13.5" thickBot="1" x14ac:dyDescent="0.25">
      <c r="E14" s="110" t="s">
        <v>26</v>
      </c>
      <c r="F14" s="111"/>
      <c r="G14" s="111"/>
      <c r="H14" s="111"/>
      <c r="I14" s="111"/>
      <c r="J14" s="112"/>
    </row>
    <row r="15" spans="1:15" ht="13.5" thickBot="1" x14ac:dyDescent="0.25">
      <c r="B15" s="113" t="s">
        <v>73</v>
      </c>
      <c r="C15" s="114"/>
      <c r="D15" s="115"/>
      <c r="E15" s="116" t="s">
        <v>72</v>
      </c>
      <c r="F15" s="117"/>
      <c r="G15" s="118"/>
      <c r="H15" s="119" t="s">
        <v>71</v>
      </c>
      <c r="I15" s="120"/>
      <c r="J15" s="121"/>
    </row>
    <row r="16" spans="1:15" ht="13.5" thickBot="1" x14ac:dyDescent="0.25">
      <c r="A16" s="9" t="s">
        <v>54</v>
      </c>
      <c r="B16" s="75" t="s">
        <v>98</v>
      </c>
      <c r="C16" s="75" t="s">
        <v>97</v>
      </c>
      <c r="D16" s="75" t="s">
        <v>101</v>
      </c>
      <c r="E16" s="75" t="s">
        <v>98</v>
      </c>
      <c r="F16" s="75" t="s">
        <v>97</v>
      </c>
      <c r="G16" s="75" t="s">
        <v>101</v>
      </c>
      <c r="H16" s="75" t="s">
        <v>98</v>
      </c>
      <c r="I16" s="75" t="s">
        <v>97</v>
      </c>
      <c r="J16" s="75" t="s">
        <v>101</v>
      </c>
    </row>
    <row r="17" spans="1:13" ht="13.5" thickBot="1" x14ac:dyDescent="0.25">
      <c r="A17" s="11" t="s">
        <v>53</v>
      </c>
      <c r="B17" s="63"/>
      <c r="C17" s="63"/>
      <c r="D17" s="62"/>
      <c r="E17" s="63"/>
      <c r="F17" s="63"/>
      <c r="G17" s="62"/>
      <c r="H17" s="82"/>
      <c r="I17" s="82"/>
      <c r="J17" s="82"/>
    </row>
    <row r="18" spans="1:13" x14ac:dyDescent="0.2">
      <c r="A18" s="61" t="s">
        <v>58</v>
      </c>
      <c r="B18" s="60"/>
      <c r="C18" s="59"/>
      <c r="D18" s="59"/>
      <c r="E18" s="43">
        <v>10</v>
      </c>
      <c r="F18" s="58">
        <v>20</v>
      </c>
      <c r="G18" s="58">
        <v>50</v>
      </c>
      <c r="H18" s="78">
        <f>(IF(B18=E182,0,IF(B18=1,E18,(E18+(B18-1)*E18/2))))</f>
        <v>0</v>
      </c>
      <c r="I18" s="83">
        <f t="shared" ref="H18:J21" si="0">(IF(C18=0,0,IF(C18=1,F18,(F18+(C18-1)*F18/2))))</f>
        <v>0</v>
      </c>
      <c r="J18" s="84">
        <f t="shared" si="0"/>
        <v>0</v>
      </c>
    </row>
    <row r="19" spans="1:13" x14ac:dyDescent="0.2">
      <c r="A19" s="11" t="s">
        <v>51</v>
      </c>
      <c r="B19" s="40"/>
      <c r="C19" s="57"/>
      <c r="D19" s="56"/>
      <c r="E19" s="38">
        <v>10</v>
      </c>
      <c r="F19" s="55">
        <v>20</v>
      </c>
      <c r="G19" s="36">
        <v>50</v>
      </c>
      <c r="H19" s="85">
        <f t="shared" si="0"/>
        <v>0</v>
      </c>
      <c r="I19" s="86">
        <f t="shared" si="0"/>
        <v>0</v>
      </c>
      <c r="J19" s="87">
        <f t="shared" si="0"/>
        <v>0</v>
      </c>
    </row>
    <row r="20" spans="1:13" x14ac:dyDescent="0.2">
      <c r="A20" s="11" t="s">
        <v>50</v>
      </c>
      <c r="B20" s="35"/>
      <c r="C20" s="54"/>
      <c r="D20" s="52"/>
      <c r="E20" s="31">
        <v>10</v>
      </c>
      <c r="F20" s="51">
        <v>20</v>
      </c>
      <c r="G20" s="26">
        <v>50</v>
      </c>
      <c r="H20" s="88">
        <f>(IF(B20=0,0,IF(B20=1,E20,(E20+(B20-1)*E20/2))))</f>
        <v>0</v>
      </c>
      <c r="I20" s="89">
        <f t="shared" si="0"/>
        <v>0</v>
      </c>
      <c r="J20" s="90">
        <f t="shared" si="0"/>
        <v>0</v>
      </c>
    </row>
    <row r="21" spans="1:13" ht="13.5" thickBot="1" x14ac:dyDescent="0.25">
      <c r="A21" s="11" t="s">
        <v>49</v>
      </c>
      <c r="B21" s="33"/>
      <c r="C21" s="53"/>
      <c r="D21" s="52"/>
      <c r="E21" s="31">
        <v>10</v>
      </c>
      <c r="F21" s="51">
        <v>20</v>
      </c>
      <c r="G21" s="26">
        <v>50</v>
      </c>
      <c r="H21" s="91">
        <f t="shared" si="0"/>
        <v>0</v>
      </c>
      <c r="I21" s="92">
        <f t="shared" si="0"/>
        <v>0</v>
      </c>
      <c r="J21" s="90">
        <f t="shared" si="0"/>
        <v>0</v>
      </c>
    </row>
    <row r="22" spans="1:13" ht="13.5" thickBot="1" x14ac:dyDescent="0.25">
      <c r="A22" s="11" t="s">
        <v>70</v>
      </c>
      <c r="D22" s="50"/>
      <c r="E22" s="49">
        <v>0</v>
      </c>
      <c r="F22" s="48">
        <v>0</v>
      </c>
      <c r="G22" s="24">
        <v>50</v>
      </c>
      <c r="J22" s="93">
        <f>IF(D22="SI",50,0)</f>
        <v>0</v>
      </c>
    </row>
    <row r="23" spans="1:13" ht="13.5" thickBot="1" x14ac:dyDescent="0.25"/>
    <row r="24" spans="1:13" s="5" customFormat="1" ht="18.75" thickBot="1" x14ac:dyDescent="0.3">
      <c r="A24" s="5" t="s">
        <v>18</v>
      </c>
      <c r="B24"/>
      <c r="C24"/>
      <c r="D24"/>
      <c r="E24" s="7">
        <f>SUM(H18:J22)</f>
        <v>0</v>
      </c>
      <c r="F24"/>
      <c r="G24"/>
      <c r="H24"/>
      <c r="I24"/>
      <c r="J24"/>
    </row>
    <row r="25" spans="1:13" ht="18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3" x14ac:dyDescent="0.2">
      <c r="A26" s="104" t="s">
        <v>69</v>
      </c>
      <c r="B26" s="105"/>
      <c r="C26" s="105"/>
      <c r="D26" s="105"/>
      <c r="E26" s="105"/>
      <c r="F26" s="105"/>
      <c r="G26" s="105"/>
      <c r="H26" s="105"/>
      <c r="I26" s="105"/>
      <c r="J26" s="106"/>
    </row>
    <row r="27" spans="1:13" ht="13.5" thickBot="1" x14ac:dyDescent="0.25">
      <c r="A27" s="107" t="s">
        <v>68</v>
      </c>
      <c r="B27" s="108"/>
      <c r="C27" s="108"/>
      <c r="D27" s="108"/>
      <c r="E27" s="108"/>
      <c r="F27" s="108"/>
      <c r="G27" s="108"/>
      <c r="H27" s="108"/>
      <c r="I27" s="108"/>
      <c r="J27" s="109"/>
    </row>
    <row r="28" spans="1:13" ht="13.5" thickBot="1" x14ac:dyDescent="0.25">
      <c r="M28">
        <v>1</v>
      </c>
    </row>
    <row r="29" spans="1:13" s="20" customFormat="1" ht="13.5" thickBot="1" x14ac:dyDescent="0.25">
      <c r="A29"/>
      <c r="B29"/>
      <c r="C29"/>
      <c r="D29"/>
      <c r="F29" s="110" t="s">
        <v>26</v>
      </c>
      <c r="G29" s="111"/>
      <c r="H29" s="111"/>
      <c r="I29" s="111"/>
      <c r="J29" s="112"/>
      <c r="K29"/>
    </row>
    <row r="30" spans="1:13" ht="13.5" thickBot="1" x14ac:dyDescent="0.25">
      <c r="A30" s="20"/>
      <c r="B30" s="125" t="s">
        <v>67</v>
      </c>
      <c r="C30" s="126"/>
      <c r="D30" s="125" t="s">
        <v>66</v>
      </c>
      <c r="E30" s="126"/>
      <c r="F30" s="47" t="s">
        <v>65</v>
      </c>
      <c r="G30" s="127" t="s">
        <v>64</v>
      </c>
      <c r="H30" s="128"/>
      <c r="I30" s="127" t="s">
        <v>63</v>
      </c>
      <c r="J30" s="128"/>
    </row>
    <row r="31" spans="1:13" ht="13.5" thickBot="1" x14ac:dyDescent="0.25">
      <c r="A31" s="9" t="s">
        <v>54</v>
      </c>
      <c r="B31" s="73" t="s">
        <v>97</v>
      </c>
      <c r="C31" s="73" t="s">
        <v>101</v>
      </c>
      <c r="D31" s="73" t="s">
        <v>97</v>
      </c>
      <c r="E31" s="73" t="s">
        <v>101</v>
      </c>
      <c r="F31" s="47" t="s">
        <v>62</v>
      </c>
      <c r="G31" s="73" t="s">
        <v>97</v>
      </c>
      <c r="H31" s="73" t="s">
        <v>101</v>
      </c>
      <c r="I31" s="73" t="s">
        <v>97</v>
      </c>
      <c r="J31" s="73" t="s">
        <v>101</v>
      </c>
    </row>
    <row r="32" spans="1:13" ht="13.5" thickBot="1" x14ac:dyDescent="0.25">
      <c r="A32" s="11" t="s">
        <v>53</v>
      </c>
      <c r="B32" s="19"/>
      <c r="C32" s="18"/>
      <c r="D32" s="19"/>
      <c r="E32" s="18"/>
      <c r="F32" s="47" t="s">
        <v>61</v>
      </c>
      <c r="G32" s="46"/>
      <c r="J32" s="21"/>
    </row>
    <row r="33" spans="1:10" x14ac:dyDescent="0.2">
      <c r="A33" s="11" t="s">
        <v>58</v>
      </c>
      <c r="B33" s="45"/>
      <c r="C33" s="44"/>
      <c r="D33" s="45"/>
      <c r="E33" s="44"/>
      <c r="F33" s="29">
        <v>1</v>
      </c>
      <c r="G33" s="43">
        <v>20</v>
      </c>
      <c r="H33" s="42">
        <v>25</v>
      </c>
      <c r="I33" s="42">
        <v>60</v>
      </c>
      <c r="J33" s="41">
        <v>80</v>
      </c>
    </row>
    <row r="34" spans="1:10" x14ac:dyDescent="0.2">
      <c r="A34" s="11" t="s">
        <v>51</v>
      </c>
      <c r="B34" s="40"/>
      <c r="C34" s="39"/>
      <c r="D34" s="40"/>
      <c r="E34" s="39"/>
      <c r="F34" s="29">
        <v>2</v>
      </c>
      <c r="G34" s="38">
        <v>15</v>
      </c>
      <c r="H34" s="37">
        <v>20</v>
      </c>
      <c r="I34" s="37">
        <v>50</v>
      </c>
      <c r="J34" s="36">
        <v>70</v>
      </c>
    </row>
    <row r="35" spans="1:10" x14ac:dyDescent="0.2">
      <c r="A35" s="11" t="s">
        <v>50</v>
      </c>
      <c r="B35" s="35"/>
      <c r="C35" s="34"/>
      <c r="D35" s="35"/>
      <c r="E35" s="34"/>
      <c r="F35" s="29">
        <v>3</v>
      </c>
      <c r="G35" s="31">
        <v>10</v>
      </c>
      <c r="H35" s="30">
        <v>15</v>
      </c>
      <c r="I35" s="30">
        <v>40</v>
      </c>
      <c r="J35" s="26">
        <v>60</v>
      </c>
    </row>
    <row r="36" spans="1:10" ht="13.5" thickBot="1" x14ac:dyDescent="0.25">
      <c r="A36" s="11" t="s">
        <v>49</v>
      </c>
      <c r="B36" s="33"/>
      <c r="C36" s="32"/>
      <c r="D36" s="33"/>
      <c r="E36" s="32"/>
      <c r="F36" s="29">
        <v>4</v>
      </c>
      <c r="G36" s="31">
        <v>5</v>
      </c>
      <c r="H36" s="30">
        <v>10</v>
      </c>
      <c r="I36" s="30">
        <v>40</v>
      </c>
      <c r="J36" s="26">
        <v>60</v>
      </c>
    </row>
    <row r="37" spans="1:10" x14ac:dyDescent="0.2">
      <c r="F37" s="29">
        <v>5</v>
      </c>
      <c r="G37" s="30">
        <v>0</v>
      </c>
      <c r="H37" s="27">
        <v>0</v>
      </c>
      <c r="I37" s="30">
        <v>30</v>
      </c>
      <c r="J37" s="26">
        <v>40</v>
      </c>
    </row>
    <row r="38" spans="1:10" x14ac:dyDescent="0.2">
      <c r="F38" s="29">
        <v>6</v>
      </c>
      <c r="G38" s="30">
        <v>0</v>
      </c>
      <c r="H38" s="27">
        <v>0</v>
      </c>
      <c r="I38" s="30">
        <v>30</v>
      </c>
      <c r="J38" s="26">
        <v>40</v>
      </c>
    </row>
    <row r="39" spans="1:10" x14ac:dyDescent="0.2">
      <c r="F39" s="29">
        <v>7</v>
      </c>
      <c r="G39" s="30">
        <v>0</v>
      </c>
      <c r="H39" s="27">
        <v>0</v>
      </c>
      <c r="I39" s="30">
        <v>20</v>
      </c>
      <c r="J39" s="26">
        <v>30</v>
      </c>
    </row>
    <row r="40" spans="1:10" x14ac:dyDescent="0.2">
      <c r="F40" s="29">
        <v>8</v>
      </c>
      <c r="G40" s="30">
        <v>0</v>
      </c>
      <c r="H40" s="27">
        <v>0</v>
      </c>
      <c r="I40" s="30">
        <v>20</v>
      </c>
      <c r="J40" s="26">
        <v>30</v>
      </c>
    </row>
    <row r="41" spans="1:10" ht="13.5" thickBot="1" x14ac:dyDescent="0.25">
      <c r="F41" s="29" t="s">
        <v>93</v>
      </c>
      <c r="G41" s="28">
        <v>0</v>
      </c>
      <c r="H41" s="25">
        <v>0</v>
      </c>
      <c r="I41" s="28">
        <v>10</v>
      </c>
      <c r="J41" s="24">
        <v>20</v>
      </c>
    </row>
    <row r="42" spans="1:10" x14ac:dyDescent="0.2">
      <c r="I42" s="3"/>
      <c r="J42" s="3"/>
    </row>
    <row r="43" spans="1:10" ht="13.5" thickBot="1" x14ac:dyDescent="0.25">
      <c r="G43" s="23"/>
      <c r="H43" s="22"/>
      <c r="I43" s="22"/>
      <c r="J43" s="74"/>
    </row>
    <row r="44" spans="1:10" ht="13.5" thickBot="1" x14ac:dyDescent="0.25">
      <c r="G44" s="129" t="s">
        <v>60</v>
      </c>
      <c r="H44" s="130"/>
      <c r="I44" s="129" t="s">
        <v>59</v>
      </c>
      <c r="J44" s="130"/>
    </row>
    <row r="45" spans="1:10" ht="13.5" thickBot="1" x14ac:dyDescent="0.25">
      <c r="D45" s="9" t="s">
        <v>54</v>
      </c>
      <c r="G45" s="73" t="s">
        <v>97</v>
      </c>
      <c r="H45" s="73" t="s">
        <v>101</v>
      </c>
      <c r="I45" s="73" t="s">
        <v>97</v>
      </c>
      <c r="J45" s="73" t="s">
        <v>101</v>
      </c>
    </row>
    <row r="46" spans="1:10" ht="13.5" thickBot="1" x14ac:dyDescent="0.25">
      <c r="D46" s="11" t="s">
        <v>53</v>
      </c>
      <c r="G46" s="76"/>
      <c r="H46" s="77"/>
      <c r="I46" s="76"/>
      <c r="J46" s="77"/>
    </row>
    <row r="47" spans="1:10" ht="13.5" thickBot="1" x14ac:dyDescent="0.25">
      <c r="D47" s="11" t="s">
        <v>58</v>
      </c>
      <c r="G47" s="78">
        <f>IF(B33="",0,VLOOKUP(B33,$F$33:$J$41,2))</f>
        <v>0</v>
      </c>
      <c r="H47" s="78">
        <f>IF(C33="",0,VLOOKUP(C33,$F$33:$J$41,3))</f>
        <v>0</v>
      </c>
      <c r="I47" s="78">
        <f>IF(D33="",0,VLOOKUP(D33,$F$33:$J$41,4))</f>
        <v>0</v>
      </c>
      <c r="J47" s="79">
        <f>IF(E33="",0,VLOOKUP(E33,$F$33:$J$41,5))</f>
        <v>0</v>
      </c>
    </row>
    <row r="48" spans="1:10" ht="13.5" thickBot="1" x14ac:dyDescent="0.25">
      <c r="D48" s="11" t="s">
        <v>51</v>
      </c>
      <c r="G48" s="78">
        <f>IF(B34="",0,VLOOKUP(B34,$F$33:$J$41,2))</f>
        <v>0</v>
      </c>
      <c r="H48" s="78">
        <f>IF(C34="",0,VLOOKUP(C34,$F$33:$J$41,3))</f>
        <v>0</v>
      </c>
      <c r="I48" s="78">
        <f>IF(D34="",0,VLOOKUP(D34,$F$33:$J$41,4))</f>
        <v>0</v>
      </c>
      <c r="J48" s="79">
        <f>IF(E34="",0,VLOOKUP(E34,$F$33:$J$41,5))</f>
        <v>0</v>
      </c>
    </row>
    <row r="49" spans="1:10" ht="13.5" thickBot="1" x14ac:dyDescent="0.25">
      <c r="D49" s="11" t="s">
        <v>50</v>
      </c>
      <c r="G49" s="78">
        <f>IF(B35="",0,VLOOKUP(B35,$F$33:$J$41,2))</f>
        <v>0</v>
      </c>
      <c r="H49" s="78">
        <f>IF(C35="",0,VLOOKUP(C35,$F$33:$J$41,3))</f>
        <v>0</v>
      </c>
      <c r="I49" s="78">
        <f>IF(D35="",0,VLOOKUP(D35,$F$33:$J$41,4))</f>
        <v>0</v>
      </c>
      <c r="J49" s="79">
        <f>IF(E35="",0,VLOOKUP(E35,$F$33:$J$41,5))</f>
        <v>0</v>
      </c>
    </row>
    <row r="50" spans="1:10" ht="13.5" thickBot="1" x14ac:dyDescent="0.25">
      <c r="D50" s="11" t="s">
        <v>49</v>
      </c>
      <c r="G50" s="80">
        <f>IF(B36="",0,VLOOKUP(B36,$F$33:$J$41,2))</f>
        <v>0</v>
      </c>
      <c r="H50" s="80">
        <f>IF(C36="",0,VLOOKUP(C36,$F$33:$J$41,3))</f>
        <v>0</v>
      </c>
      <c r="I50" s="80">
        <f>IF(D36="",0,VLOOKUP(D36,$F$33:$J$41,4))</f>
        <v>0</v>
      </c>
      <c r="J50" s="81">
        <f>IF(E36="",0,VLOOKUP(E36,$F$33:$J$41,5))</f>
        <v>0</v>
      </c>
    </row>
    <row r="51" spans="1:10" ht="13.5" thickBot="1" x14ac:dyDescent="0.25">
      <c r="D51" s="11"/>
    </row>
    <row r="52" spans="1:10" ht="18.75" thickBot="1" x14ac:dyDescent="0.3">
      <c r="A52" s="5" t="s">
        <v>17</v>
      </c>
      <c r="E52" s="7">
        <f>SUM(G47:J50)</f>
        <v>0</v>
      </c>
    </row>
    <row r="54" spans="1:10" ht="13.5" thickBot="1" x14ac:dyDescent="0.25"/>
    <row r="55" spans="1:10" x14ac:dyDescent="0.2">
      <c r="A55" s="104" t="s">
        <v>57</v>
      </c>
      <c r="B55" s="105"/>
      <c r="C55" s="105"/>
      <c r="D55" s="105"/>
      <c r="E55" s="105"/>
      <c r="F55" s="105"/>
      <c r="G55" s="105"/>
      <c r="H55" s="105"/>
      <c r="I55" s="105"/>
      <c r="J55" s="106"/>
    </row>
    <row r="56" spans="1:10" ht="13.5" thickBot="1" x14ac:dyDescent="0.25">
      <c r="A56" s="107" t="s">
        <v>56</v>
      </c>
      <c r="B56" s="108"/>
      <c r="C56" s="108"/>
      <c r="D56" s="108"/>
      <c r="E56" s="108"/>
      <c r="F56" s="108"/>
      <c r="G56" s="108"/>
      <c r="H56" s="108"/>
      <c r="I56" s="108"/>
      <c r="J56" s="109"/>
    </row>
    <row r="57" spans="1:10" ht="13.5" thickBot="1" x14ac:dyDescent="0.25"/>
    <row r="58" spans="1:10" ht="13.5" thickBot="1" x14ac:dyDescent="0.25">
      <c r="D58" s="131" t="s">
        <v>26</v>
      </c>
      <c r="E58" s="132"/>
      <c r="F58" s="132"/>
      <c r="G58" s="132"/>
    </row>
    <row r="59" spans="1:10" ht="13.5" thickBot="1" x14ac:dyDescent="0.25">
      <c r="A59" s="20"/>
      <c r="B59" s="125" t="s">
        <v>55</v>
      </c>
      <c r="C59" s="133"/>
      <c r="D59" s="134" t="s">
        <v>24</v>
      </c>
      <c r="E59" s="135"/>
      <c r="F59" s="136" t="s">
        <v>23</v>
      </c>
      <c r="G59" s="137"/>
    </row>
    <row r="60" spans="1:10" ht="13.5" thickBot="1" x14ac:dyDescent="0.25">
      <c r="A60" s="9" t="s">
        <v>54</v>
      </c>
      <c r="B60" s="138" t="s">
        <v>101</v>
      </c>
      <c r="C60" s="139"/>
      <c r="D60" s="138" t="s">
        <v>101</v>
      </c>
      <c r="E60" s="139"/>
      <c r="F60" s="138" t="s">
        <v>101</v>
      </c>
      <c r="G60" s="139"/>
    </row>
    <row r="61" spans="1:10" ht="13.5" thickBot="1" x14ac:dyDescent="0.25">
      <c r="A61" s="11" t="s">
        <v>53</v>
      </c>
      <c r="B61" s="140"/>
      <c r="C61" s="141"/>
      <c r="D61" s="142"/>
      <c r="E61" s="143"/>
      <c r="F61" s="142"/>
      <c r="G61" s="143"/>
    </row>
    <row r="62" spans="1:10" x14ac:dyDescent="0.2">
      <c r="A62" s="11" t="s">
        <v>52</v>
      </c>
      <c r="B62" s="167"/>
      <c r="C62" s="191"/>
      <c r="D62" s="169">
        <v>40</v>
      </c>
      <c r="E62" s="170"/>
      <c r="F62" s="171">
        <f>IF(B62=N2,D62,0)</f>
        <v>0</v>
      </c>
      <c r="G62" s="172"/>
    </row>
    <row r="63" spans="1:10" x14ac:dyDescent="0.2">
      <c r="A63" s="11" t="s">
        <v>51</v>
      </c>
      <c r="B63" s="144"/>
      <c r="C63" s="145"/>
      <c r="D63" s="146">
        <v>40</v>
      </c>
      <c r="E63" s="147"/>
      <c r="F63" s="148">
        <f>IF(B63=N2,D63,0)</f>
        <v>0</v>
      </c>
      <c r="G63" s="149"/>
    </row>
    <row r="64" spans="1:10" x14ac:dyDescent="0.2">
      <c r="A64" s="11" t="s">
        <v>50</v>
      </c>
      <c r="B64" s="150"/>
      <c r="C64" s="151"/>
      <c r="D64" s="152">
        <v>40</v>
      </c>
      <c r="E64" s="153"/>
      <c r="F64" s="154">
        <f>IF(B64=N2,D64,0)</f>
        <v>0</v>
      </c>
      <c r="G64" s="155"/>
    </row>
    <row r="65" spans="1:10" ht="13.5" thickBot="1" x14ac:dyDescent="0.25">
      <c r="A65" s="11" t="s">
        <v>49</v>
      </c>
      <c r="B65" s="156"/>
      <c r="C65" s="157"/>
      <c r="D65" s="158">
        <v>40</v>
      </c>
      <c r="E65" s="159"/>
      <c r="F65" s="160">
        <f>IF(B65=N2,D65,0)</f>
        <v>0</v>
      </c>
      <c r="G65" s="161"/>
    </row>
    <row r="67" spans="1:10" ht="13.5" thickBot="1" x14ac:dyDescent="0.25"/>
    <row r="68" spans="1:10" ht="18.75" thickBot="1" x14ac:dyDescent="0.3">
      <c r="A68" s="5" t="s">
        <v>16</v>
      </c>
      <c r="E68" s="6">
        <f>SUM(F62:G65)</f>
        <v>0</v>
      </c>
    </row>
    <row r="69" spans="1:10" ht="13.5" thickBot="1" x14ac:dyDescent="0.25"/>
    <row r="70" spans="1:10" x14ac:dyDescent="0.2">
      <c r="A70" s="104" t="s">
        <v>48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3.5" thickBot="1" x14ac:dyDescent="0.25">
      <c r="A71" s="107"/>
      <c r="B71" s="108"/>
      <c r="C71" s="108"/>
      <c r="D71" s="108"/>
      <c r="E71" s="108"/>
      <c r="F71" s="108"/>
      <c r="G71" s="108"/>
      <c r="H71" s="108"/>
      <c r="I71" s="108"/>
      <c r="J71" s="109"/>
    </row>
    <row r="72" spans="1:10" ht="13.5" thickBot="1" x14ac:dyDescent="0.25"/>
    <row r="73" spans="1:10" ht="13.5" thickBot="1" x14ac:dyDescent="0.25">
      <c r="A73" s="162" t="s">
        <v>47</v>
      </c>
      <c r="B73" s="163"/>
      <c r="C73" s="163"/>
      <c r="D73" s="164"/>
    </row>
    <row r="74" spans="1:10" ht="13.5" thickBot="1" x14ac:dyDescent="0.25">
      <c r="D74" s="131" t="s">
        <v>26</v>
      </c>
      <c r="E74" s="132"/>
      <c r="F74" s="132"/>
      <c r="G74" s="132"/>
    </row>
    <row r="75" spans="1:10" ht="13.5" thickBot="1" x14ac:dyDescent="0.25">
      <c r="B75" s="125" t="s">
        <v>46</v>
      </c>
      <c r="C75" s="133"/>
      <c r="D75" s="134" t="s">
        <v>24</v>
      </c>
      <c r="E75" s="135"/>
      <c r="F75" s="136" t="s">
        <v>23</v>
      </c>
      <c r="G75" s="137"/>
    </row>
    <row r="76" spans="1:10" ht="13.5" thickBot="1" x14ac:dyDescent="0.25">
      <c r="B76" s="138" t="s">
        <v>101</v>
      </c>
      <c r="C76" s="139"/>
      <c r="D76" s="138" t="s">
        <v>101</v>
      </c>
      <c r="E76" s="139"/>
      <c r="F76" s="138" t="s">
        <v>101</v>
      </c>
      <c r="G76" s="139"/>
    </row>
    <row r="77" spans="1:10" ht="13.5" thickBot="1" x14ac:dyDescent="0.25">
      <c r="B77" s="140"/>
      <c r="C77" s="141"/>
      <c r="D77" s="142"/>
      <c r="E77" s="143"/>
      <c r="F77" s="142"/>
      <c r="G77" s="143"/>
    </row>
    <row r="78" spans="1:10" x14ac:dyDescent="0.2">
      <c r="A78" s="9" t="s">
        <v>45</v>
      </c>
      <c r="B78" s="167"/>
      <c r="C78" s="168"/>
      <c r="D78" s="169">
        <v>100</v>
      </c>
      <c r="E78" s="170"/>
      <c r="F78" s="171">
        <f>IF(B78="SI",D78,0)</f>
        <v>0</v>
      </c>
      <c r="G78" s="172"/>
    </row>
    <row r="79" spans="1:10" x14ac:dyDescent="0.2">
      <c r="A79" s="9" t="s">
        <v>44</v>
      </c>
      <c r="B79" s="173"/>
      <c r="C79" s="174"/>
      <c r="D79" s="152">
        <v>80</v>
      </c>
      <c r="E79" s="153"/>
      <c r="F79" s="154">
        <f>IF(B79="SI",D79,0)</f>
        <v>0</v>
      </c>
      <c r="G79" s="155"/>
    </row>
    <row r="80" spans="1:10" x14ac:dyDescent="0.2">
      <c r="A80" s="9" t="s">
        <v>43</v>
      </c>
      <c r="B80" s="150"/>
      <c r="C80" s="175"/>
      <c r="D80" s="152">
        <v>60</v>
      </c>
      <c r="E80" s="153"/>
      <c r="F80" s="154">
        <f>IF(B80="SI",D80,0)</f>
        <v>0</v>
      </c>
      <c r="G80" s="155"/>
    </row>
    <row r="81" spans="1:9" ht="13.5" thickBot="1" x14ac:dyDescent="0.25">
      <c r="A81" s="9" t="s">
        <v>42</v>
      </c>
      <c r="B81" s="156"/>
      <c r="C81" s="176"/>
      <c r="D81" s="158">
        <v>40</v>
      </c>
      <c r="E81" s="159"/>
      <c r="F81" s="160">
        <f>IF(B81="SI",D81,0)</f>
        <v>0</v>
      </c>
      <c r="G81" s="161"/>
    </row>
    <row r="82" spans="1:9" ht="13.5" thickBot="1" x14ac:dyDescent="0.25"/>
    <row r="83" spans="1:9" ht="18.75" thickBot="1" x14ac:dyDescent="0.3">
      <c r="A83" s="5" t="s">
        <v>15</v>
      </c>
      <c r="E83" s="6">
        <f>SUM(F78:G81)</f>
        <v>0</v>
      </c>
    </row>
    <row r="84" spans="1:9" ht="13.5" thickBot="1" x14ac:dyDescent="0.25">
      <c r="A84" s="162" t="s">
        <v>41</v>
      </c>
      <c r="B84" s="163"/>
      <c r="C84" s="163"/>
      <c r="D84" s="164"/>
    </row>
    <row r="85" spans="1:9" ht="13.5" thickBot="1" x14ac:dyDescent="0.25"/>
    <row r="86" spans="1:9" ht="13.5" thickBot="1" x14ac:dyDescent="0.25">
      <c r="F86" s="131" t="s">
        <v>26</v>
      </c>
      <c r="G86" s="132"/>
      <c r="H86" s="132"/>
      <c r="I86" s="132"/>
    </row>
    <row r="87" spans="1:9" ht="13.5" thickBot="1" x14ac:dyDescent="0.25">
      <c r="B87" s="125" t="s">
        <v>40</v>
      </c>
      <c r="C87" s="126"/>
      <c r="D87" s="125" t="s">
        <v>39</v>
      </c>
      <c r="E87" s="126"/>
      <c r="F87" s="177" t="s">
        <v>38</v>
      </c>
      <c r="G87" s="178"/>
      <c r="H87" s="179" t="s">
        <v>37</v>
      </c>
      <c r="I87" s="178"/>
    </row>
    <row r="88" spans="1:9" ht="13.5" thickBot="1" x14ac:dyDescent="0.25">
      <c r="B88" s="73" t="s">
        <v>97</v>
      </c>
      <c r="C88" s="73" t="s">
        <v>101</v>
      </c>
      <c r="D88" s="73" t="s">
        <v>97</v>
      </c>
      <c r="E88" s="73" t="s">
        <v>101</v>
      </c>
      <c r="F88" s="73" t="s">
        <v>97</v>
      </c>
      <c r="G88" s="73" t="s">
        <v>101</v>
      </c>
      <c r="H88" s="73" t="s">
        <v>97</v>
      </c>
      <c r="I88" s="73" t="s">
        <v>101</v>
      </c>
    </row>
    <row r="89" spans="1:9" ht="13.5" thickBot="1" x14ac:dyDescent="0.25">
      <c r="A89" s="11" t="s">
        <v>36</v>
      </c>
      <c r="B89" s="19"/>
      <c r="C89" s="18"/>
      <c r="D89" s="19"/>
      <c r="E89" s="18"/>
      <c r="F89" s="17"/>
      <c r="G89" s="16"/>
      <c r="H89" s="17"/>
      <c r="I89" s="16"/>
    </row>
    <row r="90" spans="1:9" ht="13.5" thickBot="1" x14ac:dyDescent="0.25">
      <c r="A90" s="11" t="s">
        <v>35</v>
      </c>
      <c r="B90" s="15"/>
      <c r="C90" s="15"/>
      <c r="D90" s="15"/>
      <c r="E90" s="15"/>
      <c r="F90" s="136" t="s">
        <v>23</v>
      </c>
      <c r="G90" s="137"/>
      <c r="H90" s="136" t="s">
        <v>23</v>
      </c>
      <c r="I90" s="137"/>
    </row>
    <row r="91" spans="1:9" ht="13.5" thickBot="1" x14ac:dyDescent="0.25">
      <c r="A91" s="11" t="s">
        <v>95</v>
      </c>
      <c r="F91" s="14">
        <f>B90*F89</f>
        <v>0</v>
      </c>
      <c r="G91" s="13">
        <f>C90*G89</f>
        <v>0</v>
      </c>
      <c r="H91" s="13">
        <f>D90*H89</f>
        <v>0</v>
      </c>
      <c r="I91" s="12">
        <f>E90*I89</f>
        <v>0</v>
      </c>
    </row>
    <row r="92" spans="1:9" x14ac:dyDescent="0.2">
      <c r="A92" s="11" t="s">
        <v>94</v>
      </c>
    </row>
    <row r="93" spans="1:9" x14ac:dyDescent="0.2">
      <c r="A93" s="10"/>
    </row>
    <row r="97" spans="1:7" ht="13.5" thickBot="1" x14ac:dyDescent="0.25"/>
    <row r="98" spans="1:7" ht="18.75" thickBot="1" x14ac:dyDescent="0.3">
      <c r="A98" s="5" t="s">
        <v>14</v>
      </c>
      <c r="E98" s="6">
        <f>SUM(F91:I91)</f>
        <v>0</v>
      </c>
    </row>
    <row r="99" spans="1:7" ht="13.5" thickBot="1" x14ac:dyDescent="0.25"/>
    <row r="100" spans="1:7" ht="13.5" thickBot="1" x14ac:dyDescent="0.25">
      <c r="A100" s="162" t="s">
        <v>34</v>
      </c>
      <c r="B100" s="163"/>
      <c r="C100" s="163"/>
      <c r="D100" s="164"/>
    </row>
    <row r="101" spans="1:7" ht="13.5" thickBot="1" x14ac:dyDescent="0.25">
      <c r="A101" s="180" t="s">
        <v>33</v>
      </c>
      <c r="B101" s="181"/>
      <c r="C101" s="181"/>
      <c r="D101" s="182"/>
    </row>
    <row r="102" spans="1:7" ht="13.5" thickBot="1" x14ac:dyDescent="0.25">
      <c r="D102" s="131" t="s">
        <v>26</v>
      </c>
      <c r="E102" s="132"/>
      <c r="F102" s="132"/>
      <c r="G102" s="132"/>
    </row>
    <row r="103" spans="1:7" ht="13.5" thickBot="1" x14ac:dyDescent="0.25">
      <c r="B103" s="125" t="s">
        <v>32</v>
      </c>
      <c r="C103" s="133"/>
      <c r="D103" s="134" t="s">
        <v>24</v>
      </c>
      <c r="E103" s="135"/>
      <c r="F103" s="136" t="s">
        <v>23</v>
      </c>
      <c r="G103" s="137"/>
    </row>
    <row r="104" spans="1:7" ht="13.5" thickBot="1" x14ac:dyDescent="0.25">
      <c r="B104" s="183"/>
      <c r="C104" s="184"/>
      <c r="D104" s="185"/>
      <c r="E104" s="186"/>
      <c r="F104" s="185"/>
      <c r="G104" s="186"/>
    </row>
    <row r="105" spans="1:7" ht="13.5" thickBot="1" x14ac:dyDescent="0.25">
      <c r="A105" s="9"/>
      <c r="B105" s="189"/>
      <c r="C105" s="190"/>
      <c r="D105" s="187">
        <v>50</v>
      </c>
      <c r="E105" s="188"/>
      <c r="F105" s="165">
        <f>IF(B105="SI",D105,0)</f>
        <v>0</v>
      </c>
      <c r="G105" s="166"/>
    </row>
    <row r="107" spans="1:7" ht="13.5" thickBot="1" x14ac:dyDescent="0.25"/>
    <row r="108" spans="1:7" ht="18.75" thickBot="1" x14ac:dyDescent="0.3">
      <c r="A108" s="5" t="s">
        <v>13</v>
      </c>
      <c r="E108" s="6">
        <f>SUM(F105)</f>
        <v>0</v>
      </c>
    </row>
    <row r="109" spans="1:7" ht="18" x14ac:dyDescent="0.25">
      <c r="A109" s="5"/>
    </row>
    <row r="110" spans="1:7" ht="18.75" thickBot="1" x14ac:dyDescent="0.3">
      <c r="A110" s="8" t="s">
        <v>31</v>
      </c>
    </row>
    <row r="111" spans="1:7" ht="18.75" thickBot="1" x14ac:dyDescent="0.3">
      <c r="A111" s="5"/>
      <c r="B111" s="125" t="s">
        <v>99</v>
      </c>
      <c r="C111" s="133"/>
      <c r="D111" s="134" t="s">
        <v>24</v>
      </c>
      <c r="E111" s="135"/>
      <c r="F111" s="136" t="s">
        <v>23</v>
      </c>
      <c r="G111" s="137"/>
    </row>
    <row r="112" spans="1:7" ht="18.75" thickBot="1" x14ac:dyDescent="0.3">
      <c r="A112" s="5"/>
      <c r="B112" s="183"/>
      <c r="C112" s="184"/>
      <c r="D112" s="185"/>
      <c r="E112" s="186"/>
      <c r="F112" s="185"/>
      <c r="G112" s="186"/>
    </row>
    <row r="113" spans="1:10" ht="18.75" thickBot="1" x14ac:dyDescent="0.3">
      <c r="A113" s="5"/>
      <c r="B113" s="189"/>
      <c r="C113" s="190"/>
      <c r="D113" s="187">
        <v>100</v>
      </c>
      <c r="E113" s="188"/>
      <c r="F113" s="165">
        <f>IF(B113="SI",D113,0)</f>
        <v>0</v>
      </c>
      <c r="G113" s="166"/>
    </row>
    <row r="114" spans="1:10" ht="18" x14ac:dyDescent="0.25">
      <c r="A114" s="5"/>
    </row>
    <row r="115" spans="1:10" ht="18.75" thickBot="1" x14ac:dyDescent="0.3">
      <c r="A115" s="8" t="s">
        <v>30</v>
      </c>
    </row>
    <row r="116" spans="1:10" ht="18.75" thickBot="1" x14ac:dyDescent="0.3">
      <c r="A116" s="5"/>
      <c r="B116" s="221" t="s">
        <v>29</v>
      </c>
      <c r="C116" s="133"/>
      <c r="D116" s="134" t="s">
        <v>24</v>
      </c>
      <c r="E116" s="135"/>
      <c r="F116" s="136" t="s">
        <v>23</v>
      </c>
      <c r="G116" s="137"/>
    </row>
    <row r="117" spans="1:10" ht="18.75" thickBot="1" x14ac:dyDescent="0.3">
      <c r="A117" s="5"/>
      <c r="B117" s="183"/>
      <c r="C117" s="184"/>
      <c r="D117" s="185"/>
      <c r="E117" s="186"/>
      <c r="F117" s="185"/>
      <c r="G117" s="186"/>
    </row>
    <row r="118" spans="1:10" ht="18.75" thickBot="1" x14ac:dyDescent="0.3">
      <c r="A118" s="5"/>
      <c r="B118" s="189"/>
      <c r="C118" s="190"/>
      <c r="D118" s="187">
        <v>100</v>
      </c>
      <c r="E118" s="188"/>
      <c r="F118" s="165">
        <f>IF(B118="SI",D118,0)</f>
        <v>0</v>
      </c>
      <c r="G118" s="166"/>
    </row>
    <row r="119" spans="1:10" ht="18.75" thickBot="1" x14ac:dyDescent="0.3">
      <c r="A119" s="5"/>
    </row>
    <row r="120" spans="1:10" ht="13.5" thickBot="1" x14ac:dyDescent="0.25">
      <c r="A120" s="162" t="s">
        <v>27</v>
      </c>
      <c r="B120" s="163"/>
      <c r="C120" s="163"/>
      <c r="D120" s="164"/>
    </row>
    <row r="121" spans="1:10" ht="13.5" thickBot="1" x14ac:dyDescent="0.25">
      <c r="G121" s="131" t="s">
        <v>26</v>
      </c>
      <c r="H121" s="132"/>
      <c r="I121" s="132"/>
      <c r="J121" s="132"/>
    </row>
    <row r="122" spans="1:10" ht="13.5" thickBot="1" x14ac:dyDescent="0.25">
      <c r="E122" s="125" t="s">
        <v>25</v>
      </c>
      <c r="F122" s="126"/>
      <c r="G122" s="127" t="s">
        <v>24</v>
      </c>
      <c r="H122" s="128"/>
      <c r="I122" s="198" t="s">
        <v>23</v>
      </c>
      <c r="J122" s="199"/>
    </row>
    <row r="123" spans="1:10" ht="12.75" customHeight="1" x14ac:dyDescent="0.2">
      <c r="A123" s="215" t="s">
        <v>96</v>
      </c>
      <c r="B123" s="216"/>
      <c r="C123" s="216"/>
      <c r="D123" s="217"/>
      <c r="E123" s="204"/>
      <c r="F123" s="205"/>
      <c r="G123" s="208" t="s">
        <v>22</v>
      </c>
      <c r="H123" s="209"/>
      <c r="I123" s="200">
        <f>E123</f>
        <v>0</v>
      </c>
      <c r="J123" s="201"/>
    </row>
    <row r="124" spans="1:10" ht="13.5" thickBot="1" x14ac:dyDescent="0.25">
      <c r="A124" s="218"/>
      <c r="B124" s="219"/>
      <c r="C124" s="219"/>
      <c r="D124" s="220"/>
      <c r="E124" s="206"/>
      <c r="F124" s="207"/>
      <c r="G124" s="210"/>
      <c r="H124" s="211"/>
      <c r="I124" s="202"/>
      <c r="J124" s="203"/>
    </row>
    <row r="125" spans="1:10" ht="13.5" thickBot="1" x14ac:dyDescent="0.25">
      <c r="E125" s="204"/>
      <c r="F125" s="205"/>
      <c r="G125" s="208" t="s">
        <v>21</v>
      </c>
      <c r="H125" s="209"/>
      <c r="I125" s="200">
        <f>IF(E125&gt;99,50,0)</f>
        <v>0</v>
      </c>
      <c r="J125" s="201"/>
    </row>
    <row r="126" spans="1:10" ht="13.5" thickBot="1" x14ac:dyDescent="0.25">
      <c r="A126" s="212" t="s">
        <v>20</v>
      </c>
      <c r="B126" s="213"/>
      <c r="C126" s="213"/>
      <c r="D126" s="214"/>
      <c r="E126" s="206"/>
      <c r="F126" s="207"/>
      <c r="G126" s="210"/>
      <c r="H126" s="211"/>
      <c r="I126" s="202"/>
      <c r="J126" s="203"/>
    </row>
    <row r="129" spans="1:10" ht="13.5" thickBot="1" x14ac:dyDescent="0.25"/>
    <row r="130" spans="1:10" ht="18.75" thickBot="1" x14ac:dyDescent="0.3">
      <c r="A130" s="5" t="s">
        <v>12</v>
      </c>
      <c r="E130" s="6">
        <f>SUM(I123:J126)</f>
        <v>0</v>
      </c>
    </row>
    <row r="132" spans="1:10" ht="13.5" thickBot="1" x14ac:dyDescent="0.25"/>
    <row r="133" spans="1:10" x14ac:dyDescent="0.2">
      <c r="A133" s="192" t="s">
        <v>19</v>
      </c>
      <c r="B133" s="193"/>
      <c r="C133" s="193"/>
      <c r="D133" s="193"/>
      <c r="E133" s="193"/>
      <c r="F133" s="193"/>
      <c r="G133" s="193"/>
      <c r="H133" s="193"/>
      <c r="I133" s="193"/>
      <c r="J133" s="194"/>
    </row>
    <row r="134" spans="1:10" ht="13.5" thickBot="1" x14ac:dyDescent="0.25">
      <c r="A134" s="195"/>
      <c r="B134" s="196"/>
      <c r="C134" s="196"/>
      <c r="D134" s="196"/>
      <c r="E134" s="196"/>
      <c r="F134" s="196"/>
      <c r="G134" s="196"/>
      <c r="H134" s="196"/>
      <c r="I134" s="196"/>
      <c r="J134" s="197"/>
    </row>
    <row r="136" spans="1:10" ht="13.5" thickBot="1" x14ac:dyDescent="0.25"/>
    <row r="137" spans="1:10" ht="18.75" thickBot="1" x14ac:dyDescent="0.3">
      <c r="A137" s="5" t="s">
        <v>18</v>
      </c>
      <c r="E137" s="7">
        <f>E24</f>
        <v>0</v>
      </c>
    </row>
    <row r="138" spans="1:10" ht="18.75" thickBot="1" x14ac:dyDescent="0.3">
      <c r="A138" s="5" t="s">
        <v>17</v>
      </c>
      <c r="E138" s="7">
        <f>E52</f>
        <v>0</v>
      </c>
      <c r="G138" t="s">
        <v>92</v>
      </c>
    </row>
    <row r="139" spans="1:10" ht="18.75" thickBot="1" x14ac:dyDescent="0.3">
      <c r="A139" s="5" t="s">
        <v>16</v>
      </c>
      <c r="E139" s="6">
        <f>E68</f>
        <v>0</v>
      </c>
    </row>
    <row r="140" spans="1:10" ht="18.75" thickBot="1" x14ac:dyDescent="0.3">
      <c r="A140" s="5" t="s">
        <v>15</v>
      </c>
      <c r="E140" s="6">
        <f>E83</f>
        <v>0</v>
      </c>
    </row>
    <row r="141" spans="1:10" ht="18.75" thickBot="1" x14ac:dyDescent="0.3">
      <c r="A141" s="5" t="s">
        <v>14</v>
      </c>
      <c r="E141" s="6">
        <f>E98</f>
        <v>0</v>
      </c>
      <c r="G141" s="94"/>
      <c r="H141" s="94"/>
      <c r="I141" s="94"/>
      <c r="J141" s="94"/>
    </row>
    <row r="142" spans="1:10" ht="18.75" thickBot="1" x14ac:dyDescent="0.3">
      <c r="A142" s="5" t="s">
        <v>13</v>
      </c>
      <c r="E142" s="6">
        <f>E108</f>
        <v>0</v>
      </c>
    </row>
    <row r="143" spans="1:10" ht="18.75" thickBot="1" x14ac:dyDescent="0.3">
      <c r="A143" s="5" t="s">
        <v>89</v>
      </c>
      <c r="E143" s="6">
        <f>F113</f>
        <v>0</v>
      </c>
    </row>
    <row r="144" spans="1:10" ht="18.75" thickBot="1" x14ac:dyDescent="0.3">
      <c r="A144" s="5" t="s">
        <v>90</v>
      </c>
      <c r="E144" s="6">
        <f>F118</f>
        <v>0</v>
      </c>
    </row>
    <row r="145" spans="1:11" ht="18.75" thickBot="1" x14ac:dyDescent="0.3">
      <c r="A145" s="5" t="s">
        <v>12</v>
      </c>
      <c r="E145" s="6">
        <f>E130</f>
        <v>0</v>
      </c>
    </row>
    <row r="147" spans="1:11" ht="13.5" thickBot="1" x14ac:dyDescent="0.25"/>
    <row r="148" spans="1:11" ht="24" thickBot="1" x14ac:dyDescent="0.4">
      <c r="A148" s="5" t="s">
        <v>11</v>
      </c>
      <c r="E148" s="4">
        <f>SUM(E137:E145)</f>
        <v>0</v>
      </c>
    </row>
    <row r="151" spans="1:11" x14ac:dyDescent="0.2">
      <c r="A151" s="3" t="s">
        <v>10</v>
      </c>
      <c r="B151" s="3" t="s">
        <v>9</v>
      </c>
      <c r="C151" s="3" t="s">
        <v>8</v>
      </c>
      <c r="D151" s="3" t="s">
        <v>7</v>
      </c>
      <c r="E151" s="3" t="s">
        <v>6</v>
      </c>
      <c r="F151" s="3" t="s">
        <v>5</v>
      </c>
      <c r="G151" s="3" t="s">
        <v>4</v>
      </c>
      <c r="H151" s="3" t="s">
        <v>3</v>
      </c>
      <c r="I151" s="3" t="s">
        <v>2</v>
      </c>
      <c r="J151" s="3" t="s">
        <v>1</v>
      </c>
      <c r="K151" s="3" t="s">
        <v>0</v>
      </c>
    </row>
    <row r="152" spans="1:11" x14ac:dyDescent="0.2">
      <c r="A152">
        <f>C4</f>
        <v>0</v>
      </c>
      <c r="B152">
        <f>E8</f>
        <v>0</v>
      </c>
      <c r="C152">
        <f>C6</f>
        <v>0</v>
      </c>
      <c r="D152" s="2">
        <f>E148</f>
        <v>0</v>
      </c>
      <c r="E152">
        <f>E137</f>
        <v>0</v>
      </c>
      <c r="F152">
        <f>E138</f>
        <v>0</v>
      </c>
      <c r="G152" s="1">
        <f>E139</f>
        <v>0</v>
      </c>
      <c r="H152" s="1">
        <f>E140</f>
        <v>0</v>
      </c>
      <c r="I152" s="1">
        <f>E141</f>
        <v>0</v>
      </c>
      <c r="J152" s="1">
        <f>E142</f>
        <v>0</v>
      </c>
      <c r="K152" s="1">
        <f>E145</f>
        <v>0</v>
      </c>
    </row>
  </sheetData>
  <sheetProtection selectLockedCells="1"/>
  <mergeCells count="119">
    <mergeCell ref="B62:C62"/>
    <mergeCell ref="D62:E62"/>
    <mergeCell ref="F62:G62"/>
    <mergeCell ref="A133:J134"/>
    <mergeCell ref="A120:D120"/>
    <mergeCell ref="G121:J121"/>
    <mergeCell ref="E122:F122"/>
    <mergeCell ref="G122:H122"/>
    <mergeCell ref="I122:J122"/>
    <mergeCell ref="I123:J124"/>
    <mergeCell ref="B117:C117"/>
    <mergeCell ref="D117:E117"/>
    <mergeCell ref="F117:G117"/>
    <mergeCell ref="B118:C118"/>
    <mergeCell ref="D118:E118"/>
    <mergeCell ref="F118:G118"/>
    <mergeCell ref="E125:F126"/>
    <mergeCell ref="G125:H126"/>
    <mergeCell ref="I125:J126"/>
    <mergeCell ref="A126:D126"/>
    <mergeCell ref="A123:D124"/>
    <mergeCell ref="E123:F124"/>
    <mergeCell ref="G123:H124"/>
    <mergeCell ref="B116:C116"/>
    <mergeCell ref="D116:E116"/>
    <mergeCell ref="F116:G116"/>
    <mergeCell ref="F90:G90"/>
    <mergeCell ref="H90:I90"/>
    <mergeCell ref="A100:D100"/>
    <mergeCell ref="A101:D101"/>
    <mergeCell ref="D102:G102"/>
    <mergeCell ref="B103:C103"/>
    <mergeCell ref="D103:E103"/>
    <mergeCell ref="F103:G103"/>
    <mergeCell ref="B104:C104"/>
    <mergeCell ref="D104:E104"/>
    <mergeCell ref="F104:G104"/>
    <mergeCell ref="D105:E105"/>
    <mergeCell ref="F105:G105"/>
    <mergeCell ref="B111:C111"/>
    <mergeCell ref="D111:E111"/>
    <mergeCell ref="F111:G111"/>
    <mergeCell ref="B112:C112"/>
    <mergeCell ref="D112:E112"/>
    <mergeCell ref="F112:G112"/>
    <mergeCell ref="B113:C113"/>
    <mergeCell ref="D113:E113"/>
    <mergeCell ref="B105:C105"/>
    <mergeCell ref="F113:G113"/>
    <mergeCell ref="B77:C77"/>
    <mergeCell ref="D77:E77"/>
    <mergeCell ref="F77:G77"/>
    <mergeCell ref="B78:C78"/>
    <mergeCell ref="D78:E78"/>
    <mergeCell ref="F78:G78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A84:D84"/>
    <mergeCell ref="F86:I86"/>
    <mergeCell ref="B87:C87"/>
    <mergeCell ref="D87:E87"/>
    <mergeCell ref="F87:G87"/>
    <mergeCell ref="H87:I87"/>
    <mergeCell ref="A70:J70"/>
    <mergeCell ref="A71:J71"/>
    <mergeCell ref="A73:D73"/>
    <mergeCell ref="D74:G74"/>
    <mergeCell ref="B75:C75"/>
    <mergeCell ref="D75:E75"/>
    <mergeCell ref="F75:G75"/>
    <mergeCell ref="B76:C76"/>
    <mergeCell ref="D76:E76"/>
    <mergeCell ref="F76:G76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D58:G58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F29:J29"/>
    <mergeCell ref="B30:C30"/>
    <mergeCell ref="D30:E30"/>
    <mergeCell ref="G30:H30"/>
    <mergeCell ref="I30:J30"/>
    <mergeCell ref="G44:H44"/>
    <mergeCell ref="I44:J44"/>
    <mergeCell ref="A55:J55"/>
    <mergeCell ref="A56:J56"/>
    <mergeCell ref="G2:J8"/>
    <mergeCell ref="A12:J12"/>
    <mergeCell ref="A13:J13"/>
    <mergeCell ref="E14:J14"/>
    <mergeCell ref="B15:D15"/>
    <mergeCell ref="E15:G15"/>
    <mergeCell ref="H15:J15"/>
    <mergeCell ref="A26:J26"/>
    <mergeCell ref="A27:J27"/>
    <mergeCell ref="C2:E2"/>
    <mergeCell ref="A10:E10"/>
  </mergeCells>
  <dataValidations count="5">
    <dataValidation type="list" allowBlank="1" showInputMessage="1" showErrorMessage="1" sqref="B113:C113 B105:C105 B118:C118 B78:C81 B62:C65" xr:uid="{00000000-0002-0000-0000-000000000000}">
      <formula1>$N$2:$N$3</formula1>
    </dataValidation>
    <dataValidation type="list" allowBlank="1" showInputMessage="1" showErrorMessage="1" sqref="D33:E35" xr:uid="{00000000-0002-0000-0000-000001000000}">
      <formula1>$O$2:$O$10</formula1>
    </dataValidation>
    <dataValidation type="list" allowBlank="1" showInputMessage="1" showErrorMessage="1" sqref="B33:C35" xr:uid="{00000000-0002-0000-0000-000002000000}">
      <formula1>$O$2:$O$5</formula1>
    </dataValidation>
    <dataValidation type="list" allowBlank="1" showInputMessage="1" showErrorMessage="1" sqref="B36:E36" xr:uid="{00000000-0002-0000-0000-000003000000}">
      <formula1>$O$2:$O$9</formula1>
    </dataValidation>
    <dataValidation type="list" errorStyle="warning" allowBlank="1" showInputMessage="1" showErrorMessage="1" promptTitle="Avviso" prompt="Inserire solo i valori si  o no dall'elenco" sqref="D22" xr:uid="{00000000-0002-0000-0000-000004000000}">
      <formula1>$N$2:$N$3</formula1>
    </dataValidation>
  </dataValidations>
  <pageMargins left="0.75" right="0.75" top="0.36" bottom="0.23" header="0.26" footer="0.16"/>
  <pageSetup paperSize="9" scale="69" fitToHeight="2" orientation="portrait" horizontalDpi="1200" verticalDpi="1200" r:id="rId1"/>
  <headerFooter alignWithMargins="0"/>
  <rowBreaks count="1" manualBreakCount="1"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punteggio CP</vt:lpstr>
      <vt:lpstr>'Calcolo punteggio CP'!Area_stampa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Campionati</dc:creator>
  <cp:lastModifiedBy>Utente</cp:lastModifiedBy>
  <cp:lastPrinted>2023-06-12T14:04:44Z</cp:lastPrinted>
  <dcterms:created xsi:type="dcterms:W3CDTF">2011-06-21T08:09:32Z</dcterms:created>
  <dcterms:modified xsi:type="dcterms:W3CDTF">2023-06-12T14:04:49Z</dcterms:modified>
</cp:coreProperties>
</file>